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Mac\iCloud\00城鄉計畫科\新版容移\"/>
    </mc:Choice>
  </mc:AlternateContent>
  <xr:revisionPtr revIDLastSave="0" documentId="13_ncr:1_{A153FD05-39A4-4F6F-B6E7-56B0C278DC08}" xr6:coauthVersionLast="47" xr6:coauthVersionMax="47" xr10:uidLastSave="{00000000-0000-0000-0000-000000000000}"/>
  <bookViews>
    <workbookView xWindow="-98" yWindow="-98" windowWidth="21795" windowHeight="11115" xr2:uid="{00000000-000D-0000-FFFF-FFFF00000000}"/>
  </bookViews>
  <sheets>
    <sheet name="工作表1" sheetId="1" r:id="rId1"/>
  </sheets>
  <definedNames>
    <definedName name="_xlnm.Print_Area" localSheetId="0">工作表1!$A$1:$K$62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0" i="1"/>
  <c r="C15" i="1"/>
  <c r="F9" i="1" s="1"/>
  <c r="I20" i="1"/>
  <c r="E20" i="1"/>
  <c r="C20" i="1"/>
  <c r="C14" i="1"/>
  <c r="C16" i="1" s="1"/>
  <c r="K20" i="1" l="1"/>
  <c r="A20" i="1" s="1"/>
  <c r="D23" i="1" s="1"/>
</calcChain>
</file>

<file path=xl/sharedStrings.xml><?xml version="1.0" encoding="utf-8"?>
<sst xmlns="http://schemas.openxmlformats.org/spreadsheetml/2006/main" count="65" uniqueCount="53">
  <si>
    <t>容積代金繳費申請書</t>
    <phoneticPr fontId="2" type="noConversion"/>
  </si>
  <si>
    <t>元整。</t>
    <phoneticPr fontId="2" type="noConversion"/>
  </si>
  <si>
    <t>=</t>
  </si>
  <si>
    <t>×</t>
  </si>
  <si>
    <t>+</t>
  </si>
  <si>
    <r>
      <t>應繳納容積代金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</si>
  <si>
    <r>
      <t>基地價格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</si>
  <si>
    <r>
      <t>申請容移比例</t>
    </r>
    <r>
      <rPr>
        <sz val="12"/>
        <color theme="1"/>
        <rFont val="Times New Roman"/>
        <family val="1"/>
      </rPr>
      <t>(%)</t>
    </r>
  </si>
  <si>
    <r>
      <t>基地得移入容積上限比例</t>
    </r>
    <r>
      <rPr>
        <sz val="12"/>
        <color theme="1"/>
        <rFont val="Times New Roman"/>
        <family val="1"/>
      </rPr>
      <t>(%)</t>
    </r>
  </si>
  <si>
    <t>統一編號：</t>
    <phoneticPr fontId="2" type="noConversion"/>
  </si>
  <si>
    <t>住    址：</t>
    <phoneticPr fontId="2" type="noConversion"/>
  </si>
  <si>
    <t>申 請 人：</t>
    <phoneticPr fontId="2" type="noConversion"/>
  </si>
  <si>
    <t>[簽章]</t>
    <phoneticPr fontId="2" type="noConversion"/>
  </si>
  <si>
    <t>代 理 人：</t>
    <phoneticPr fontId="2" type="noConversion"/>
  </si>
  <si>
    <t>平方公尺</t>
    <phoneticPr fontId="2" type="noConversion"/>
  </si>
  <si>
    <t>接受基地基準容積</t>
    <phoneticPr fontId="2" type="noConversion"/>
  </si>
  <si>
    <t>接受基地地號</t>
    <phoneticPr fontId="2" type="noConversion"/>
  </si>
  <si>
    <t>法定容積率</t>
    <phoneticPr fontId="2" type="noConversion"/>
  </si>
  <si>
    <t>接受基地面積</t>
    <phoneticPr fontId="2" type="noConversion"/>
  </si>
  <si>
    <t>基地容積移轉上限比例</t>
    <phoneticPr fontId="2" type="noConversion"/>
  </si>
  <si>
    <t>基地價格</t>
    <phoneticPr fontId="2" type="noConversion"/>
  </si>
  <si>
    <t>元整</t>
    <phoneticPr fontId="2" type="noConversion"/>
  </si>
  <si>
    <t>新台幣</t>
    <phoneticPr fontId="2" type="noConversion"/>
  </si>
  <si>
    <t>申請容移比例</t>
    <phoneticPr fontId="2" type="noConversion"/>
  </si>
  <si>
    <r>
      <t>採容積代金辦理比例</t>
    </r>
    <r>
      <rPr>
        <sz val="12"/>
        <color theme="1"/>
        <rFont val="Times New Roman"/>
        <family val="1"/>
      </rPr>
      <t>(%)</t>
    </r>
    <phoneticPr fontId="2" type="noConversion"/>
  </si>
  <si>
    <t>採容積代金辦理比例</t>
    <phoneticPr fontId="2" type="noConversion"/>
  </si>
  <si>
    <t>中華民國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</si>
  <si>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</si>
  <si>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</si>
  <si>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</si>
  <si>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備註：</t>
    <phoneticPr fontId="2" type="noConversion"/>
  </si>
  <si>
    <t>容積代金計算公式：</t>
    <phoneticPr fontId="2" type="noConversion"/>
  </si>
  <si>
    <t>1.基地價格：查估評定之基地總價。</t>
    <phoneticPr fontId="2" type="noConversion"/>
  </si>
  <si>
    <t>2.申請容移比例：容積移轉案申請容積移轉量之比例。</t>
    <phoneticPr fontId="2" type="noConversion"/>
  </si>
  <si>
    <t>3.120%：基地容積獎勵上限。(定值)</t>
    <phoneticPr fontId="2" type="noConversion"/>
  </si>
  <si>
    <t>4.基地得移入容積上限比例：基地容積移轉上限。</t>
    <phoneticPr fontId="2" type="noConversion"/>
  </si>
  <si>
    <t>5.採容積代金辦理比例：容積移轉案採容積代金辦理比例。</t>
    <phoneticPr fontId="2" type="noConversion"/>
  </si>
  <si>
    <t>本人/本公司申請繳納容積代金，相關資料說明如下:</t>
    <phoneticPr fontId="2" type="noConversion"/>
  </si>
  <si>
    <t>一、中位數評定文號:</t>
    <phoneticPr fontId="2" type="noConversion"/>
  </si>
  <si>
    <t>二、接受基地基本資料:</t>
    <phoneticPr fontId="2" type="noConversion"/>
  </si>
  <si>
    <t>三、計算式:</t>
    <phoneticPr fontId="2" type="noConversion"/>
  </si>
  <si>
    <t>四、應繳納代金為新台幣</t>
    <phoneticPr fontId="2" type="noConversion"/>
  </si>
  <si>
    <t>接受基地移入容積上限</t>
    <phoneticPr fontId="2" type="noConversion"/>
  </si>
  <si>
    <t>以公保地取得之容積量</t>
    <phoneticPr fontId="2" type="noConversion"/>
  </si>
  <si>
    <t>以容積代金取得之容積量</t>
    <phoneticPr fontId="2" type="noConversion"/>
  </si>
  <si>
    <t>公式定義：1.基地價格：查估評定之基地總價。2.申請容移比例：容積移轉案申請容積移轉量之比例。3.120%：基地容積獎勵上限(定值)。4.基地得移入容積上限比例：基地容積移轉上限。5.採容積代金辦理比例：容積移轉案採容積代金辦理比例。</t>
    <phoneticPr fontId="2" type="noConversion"/>
  </si>
  <si>
    <t xml:space="preserve">     此致</t>
    <phoneticPr fontId="2" type="noConversion"/>
  </si>
  <si>
    <t>臺中市政府</t>
    <phoneticPr fontId="2" type="noConversion"/>
  </si>
  <si>
    <r>
      <t xml:space="preserve">)   </t>
    </r>
    <r>
      <rPr>
        <sz val="12"/>
        <color theme="1"/>
        <rFont val="標楷體"/>
        <family val="4"/>
        <charset val="136"/>
      </rPr>
      <t>×</t>
    </r>
    <phoneticPr fontId="2" type="noConversion"/>
  </si>
  <si>
    <t>/     (</t>
    <phoneticPr fontId="2" type="noConversion"/>
  </si>
  <si>
    <t>填表注意事項:
1.僅需填寫灰底部分即可，其他欄位會自行帶入及計算。
2.「申請容移比例」為接受基地欲申請之容積比例總和(含公保地及代金)。
3.「採容積代金辦理比例」會自動帶入，計算結果僅顯示至小數點下四位，但不會四捨五入，不會造成溢繳。
4.有設定列印範圍，填表完直接點選列印即可。
5.申請人欄位不足請自行增加。
6.部分欄位會進行邏輯檢核，如有錯誤會提醒。
7.繳納金額會自動四捨五入至整數。</t>
    <phoneticPr fontId="2" type="noConversion"/>
  </si>
  <si>
    <r>
      <rPr>
        <sz val="14"/>
        <color rgb="FFFF0000"/>
        <rFont val="新細明體"/>
        <family val="1"/>
        <charset val="136"/>
      </rPr>
      <t>〇〇〇</t>
    </r>
    <r>
      <rPr>
        <sz val="14"/>
        <color theme="1"/>
        <rFont val="標楷體"/>
        <family val="4"/>
        <charset val="136"/>
      </rPr>
      <t>年</t>
    </r>
    <r>
      <rPr>
        <sz val="14"/>
        <color rgb="FFFF0000"/>
        <rFont val="新細明體"/>
        <family val="1"/>
        <charset val="136"/>
      </rPr>
      <t>〇〇</t>
    </r>
    <r>
      <rPr>
        <sz val="14"/>
        <color theme="1"/>
        <rFont val="標楷體"/>
        <family val="4"/>
        <charset val="136"/>
      </rPr>
      <t>月</t>
    </r>
    <r>
      <rPr>
        <sz val="14"/>
        <color rgb="FFFF0000"/>
        <rFont val="新細明體"/>
        <family val="1"/>
        <charset val="136"/>
      </rPr>
      <t>〇〇</t>
    </r>
    <r>
      <rPr>
        <sz val="14"/>
        <color theme="1"/>
        <rFont val="標楷體"/>
        <family val="4"/>
        <charset val="136"/>
      </rPr>
      <t>日府授都計字第</t>
    </r>
    <r>
      <rPr>
        <sz val="14"/>
        <color rgb="FFFF0000"/>
        <rFont val="新細明體"/>
        <family val="1"/>
        <charset val="136"/>
      </rPr>
      <t>〇〇〇〇〇〇</t>
    </r>
    <r>
      <rPr>
        <sz val="14"/>
        <color theme="1"/>
        <rFont val="標楷體"/>
        <family val="4"/>
        <charset val="136"/>
      </rPr>
      <t>號函</t>
    </r>
    <phoneticPr fontId="2" type="noConversion"/>
  </si>
  <si>
    <t xml:space="preserve">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</si>
</sst>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.0000%"/>
  </numFmts>
  <fonts count="20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新細明體"/>
      <family val="2"/>
      <scheme val="minor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標楷體"/>
      <family val="1"/>
      <charset val="136"/>
    </font>
    <font>
      <sz val="9"/>
      <color theme="1"/>
      <name val="Calibri"/>
      <family val="2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新細明體"/>
      <family val="1"/>
      <charset val="136"/>
      <scheme val="major"/>
    </font>
    <font>
      <u val="singleAccounting"/>
      <sz val="14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4"/>
      <color rgb="FFFF0000"/>
      <name val="新細明體"/>
      <family val="1"/>
      <charset val="136"/>
    </font>
    <font>
      <sz val="13"/>
      <color theme="1"/>
      <name val="標楷體"/>
      <family val="4"/>
      <charset val="136"/>
    </font>
    <font>
      <sz val="2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43" fontId="9" fillId="0" borderId="2" xfId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43" fontId="10" fillId="0" borderId="2" xfId="0" applyNumberFormat="1" applyFont="1" applyBorder="1" applyAlignment="1">
      <alignment horizontal="justify" vertical="center" wrapText="1"/>
    </xf>
    <xf numFmtId="43" fontId="12" fillId="2" borderId="2" xfId="1" applyFont="1" applyFill="1" applyBorder="1" applyAlignment="1">
      <alignment horizontal="justify" vertical="center" wrapText="1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quotePrefix="1" applyFont="1"/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9" fontId="12" fillId="2" borderId="2" xfId="2" applyFont="1" applyFill="1" applyBorder="1" applyAlignment="1">
      <alignment horizontal="justify" vertical="center" wrapText="1"/>
    </xf>
    <xf numFmtId="177" fontId="10" fillId="0" borderId="2" xfId="2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11" fillId="0" borderId="3" xfId="2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76" fontId="12" fillId="2" borderId="4" xfId="1" applyNumberFormat="1" applyFont="1" applyFill="1" applyBorder="1" applyAlignment="1">
      <alignment horizontal="justify" vertical="center" wrapText="1"/>
    </xf>
    <xf numFmtId="176" fontId="12" fillId="2" borderId="1" xfId="1" applyNumberFormat="1" applyFont="1" applyFill="1" applyBorder="1" applyAlignment="1">
      <alignment horizontal="justify" vertical="center" wrapText="1"/>
    </xf>
    <xf numFmtId="176" fontId="12" fillId="2" borderId="2" xfId="1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distributed"/>
    </xf>
    <xf numFmtId="0" fontId="0" fillId="0" borderId="0" xfId="0"/>
    <xf numFmtId="0" fontId="11" fillId="3" borderId="3" xfId="2" applyNumberFormat="1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fill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14" fillId="0" borderId="5" xfId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176" fontId="15" fillId="0" borderId="0" xfId="1" applyNumberFormat="1" applyFont="1" applyAlignment="1"/>
    <xf numFmtId="176" fontId="16" fillId="0" borderId="0" xfId="1" applyNumberFormat="1" applyFont="1" applyAlignment="1"/>
    <xf numFmtId="0" fontId="5" fillId="0" borderId="0" xfId="0" applyFont="1"/>
    <xf numFmtId="9" fontId="12" fillId="2" borderId="1" xfId="2" applyFont="1" applyFill="1" applyBorder="1" applyAlignment="1">
      <alignment horizontal="justify" vertical="center" wrapText="1"/>
    </xf>
    <xf numFmtId="9" fontId="13" fillId="2" borderId="1" xfId="2" applyFont="1" applyFill="1" applyBorder="1" applyAlignment="1">
      <alignment horizontal="justify" vertical="center" wrapText="1"/>
    </xf>
    <xf numFmtId="0" fontId="5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vertical="center"/>
    </xf>
    <xf numFmtId="0" fontId="18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0" fillId="2" borderId="1" xfId="0" applyFill="1" applyBorder="1" applyAlignment="1">
      <alignment horizontal="justify" vertical="top" wrapText="1"/>
    </xf>
    <xf numFmtId="0" fontId="5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9" fillId="0" borderId="0" xfId="0" applyFont="1" applyAlignment="1">
      <alignment horizontal="center"/>
    </xf>
  </cellXfs>
  <cellStyles count="3">
    <cellStyle name="一般" xfId="0" builtinId="0"/>
    <cellStyle name="千分位" xfId="1" builtinId="3"/>
    <cellStyle name="百分比" xfId="2" builtinId="5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51</xdr:row>
      <xdr:rowOff>268941</xdr:rowOff>
    </xdr:from>
    <xdr:to>
      <xdr:col>7</xdr:col>
      <xdr:colOff>237009</xdr:colOff>
      <xdr:row>55</xdr:row>
      <xdr:rowOff>24177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1CB75444-50CB-18D1-E752-B4AC70C0B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6972" y="5401235"/>
          <a:ext cx="5330638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view="pageBreakPreview" zoomScale="70" zoomScaleNormal="100" zoomScaleSheetLayoutView="70" workbookViewId="0">
      <selection activeCell="C16" sqref="C16"/>
    </sheetView>
  </sheetViews>
  <sheetFormatPr defaultRowHeight="15" x14ac:dyDescent="0.45"/>
  <cols>
    <col min="1" max="1" width="18.5703125" style="1" customWidth="1"/>
    <col min="2" max="2" width="11.28515625" style="1" customWidth="1"/>
    <col min="3" max="3" width="16.28515625" style="1" customWidth="1"/>
    <col min="4" max="4" width="4.7109375" style="1" customWidth="1"/>
    <col min="5" max="5" width="10.7109375" style="1" customWidth="1"/>
    <col min="6" max="6" width="6" style="1" customWidth="1"/>
    <col min="7" max="7" width="9.7109375" style="1" customWidth="1"/>
    <col min="8" max="8" width="4.7109375" style="1" customWidth="1"/>
    <col min="9" max="9" width="17" style="1" customWidth="1"/>
    <col min="10" max="10" width="4.7109375" style="1" customWidth="1"/>
    <col min="11" max="11" width="18.28515625" style="1" customWidth="1"/>
    <col min="12" max="16384" width="9.140625" style="1"/>
  </cols>
  <sheetData>
    <row r="1" spans="1:11" ht="30.75" x14ac:dyDescent="0.9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3.75" customHeight="1" x14ac:dyDescent="0.45">
      <c r="A2" s="32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4" customFormat="1" ht="33" customHeight="1" x14ac:dyDescent="0.45">
      <c r="A3" s="42" t="s">
        <v>38</v>
      </c>
      <c r="B3" s="43"/>
      <c r="C3" s="59" t="s">
        <v>51</v>
      </c>
      <c r="D3" s="60"/>
      <c r="E3" s="60"/>
      <c r="F3" s="60"/>
      <c r="G3" s="60"/>
      <c r="H3" s="60"/>
      <c r="I3" s="60"/>
      <c r="J3" s="60"/>
      <c r="K3" s="60"/>
    </row>
    <row r="4" spans="1:11" s="4" customFormat="1" ht="26.25" customHeight="1" x14ac:dyDescent="0.45">
      <c r="A4" s="3"/>
      <c r="B4" s="17"/>
      <c r="C4" s="25"/>
      <c r="D4" s="26"/>
      <c r="E4" s="26"/>
      <c r="F4" s="26"/>
      <c r="G4" s="26"/>
      <c r="H4" s="26"/>
      <c r="I4" s="26"/>
      <c r="J4" s="26"/>
      <c r="K4" s="26"/>
    </row>
    <row r="5" spans="1:11" s="4" customFormat="1" ht="33" customHeight="1" x14ac:dyDescent="0.45">
      <c r="A5" s="42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s="4" customFormat="1" ht="44.65" customHeight="1" x14ac:dyDescent="0.45">
      <c r="A6" s="41" t="s">
        <v>16</v>
      </c>
      <c r="B6" s="39"/>
      <c r="C6" s="70"/>
      <c r="D6" s="71"/>
      <c r="E6" s="71"/>
      <c r="F6" s="71"/>
      <c r="G6" s="71"/>
      <c r="H6" s="71"/>
      <c r="I6" s="71"/>
      <c r="J6" s="71"/>
      <c r="K6" s="71"/>
    </row>
    <row r="7" spans="1:11" s="4" customFormat="1" ht="26.35" customHeight="1" x14ac:dyDescent="0.45">
      <c r="A7" s="41" t="s">
        <v>20</v>
      </c>
      <c r="B7" s="39"/>
      <c r="C7" s="18" t="s">
        <v>22</v>
      </c>
      <c r="D7" s="44">
        <v>280900091</v>
      </c>
      <c r="E7" s="45"/>
      <c r="F7" s="45"/>
      <c r="G7" s="45"/>
      <c r="H7" s="46"/>
      <c r="I7" s="38" t="s">
        <v>21</v>
      </c>
      <c r="J7" s="41"/>
      <c r="K7" s="41"/>
    </row>
    <row r="8" spans="1:11" s="4" customFormat="1" ht="26.35" customHeight="1" x14ac:dyDescent="0.45">
      <c r="A8" s="37" t="s">
        <v>43</v>
      </c>
      <c r="B8" s="36"/>
      <c r="C8" s="27">
        <v>0</v>
      </c>
      <c r="D8" s="40" t="s">
        <v>14</v>
      </c>
      <c r="E8" s="35"/>
      <c r="F8" s="35"/>
      <c r="G8" s="35"/>
      <c r="H8" s="35"/>
      <c r="I8" s="35"/>
      <c r="J8" s="35"/>
      <c r="K8" s="36"/>
    </row>
    <row r="9" spans="1:11" s="4" customFormat="1" ht="26.35" customHeight="1" x14ac:dyDescent="0.45">
      <c r="A9" s="69" t="s">
        <v>44</v>
      </c>
      <c r="B9" s="39"/>
      <c r="C9" s="20">
        <v>2500.35</v>
      </c>
      <c r="D9" s="40" t="s">
        <v>14</v>
      </c>
      <c r="E9" s="35"/>
      <c r="F9" s="35" t="str">
        <f>IF(C9+C8&gt;C15,"(注意:容積量超過上限)","(檢核:容積量未超過上限)")</f>
        <v>(檢核:容積量未超過上限)</v>
      </c>
      <c r="G9" s="35"/>
      <c r="H9" s="35"/>
      <c r="I9" s="35"/>
      <c r="J9" s="35"/>
      <c r="K9" s="36"/>
    </row>
    <row r="10" spans="1:11" s="4" customFormat="1" ht="26.35" customHeight="1" x14ac:dyDescent="0.45">
      <c r="A10" s="41" t="s">
        <v>23</v>
      </c>
      <c r="B10" s="39"/>
      <c r="C10" s="28">
        <v>0.3</v>
      </c>
      <c r="D10" s="49" t="str">
        <f>IF(C10&gt;C12,"(注意:申請容移比例大於上限)","(檢核:申請容移比例小於等於上限)")</f>
        <v>(檢核:申請容移比例小於等於上限)</v>
      </c>
      <c r="E10" s="50"/>
      <c r="F10" s="50"/>
      <c r="G10" s="50"/>
      <c r="H10" s="50"/>
      <c r="I10" s="50"/>
      <c r="J10" s="50"/>
      <c r="K10" s="51"/>
    </row>
    <row r="11" spans="1:11" s="4" customFormat="1" ht="26.35" customHeight="1" x14ac:dyDescent="0.45">
      <c r="A11" s="41" t="s">
        <v>17</v>
      </c>
      <c r="B11" s="39"/>
      <c r="C11" s="64">
        <v>2.4</v>
      </c>
      <c r="D11" s="65"/>
      <c r="E11" s="65"/>
      <c r="F11" s="65"/>
      <c r="G11" s="65"/>
      <c r="H11" s="65"/>
      <c r="I11" s="65"/>
      <c r="J11" s="65"/>
      <c r="K11" s="65"/>
    </row>
    <row r="12" spans="1:11" s="4" customFormat="1" ht="26.35" customHeight="1" x14ac:dyDescent="0.45">
      <c r="A12" s="41" t="s">
        <v>19</v>
      </c>
      <c r="B12" s="39"/>
      <c r="C12" s="64">
        <v>0.4</v>
      </c>
      <c r="D12" s="65"/>
      <c r="E12" s="65"/>
      <c r="F12" s="65"/>
      <c r="G12" s="65"/>
      <c r="H12" s="65"/>
      <c r="I12" s="65"/>
      <c r="J12" s="65"/>
      <c r="K12" s="65"/>
    </row>
    <row r="13" spans="1:11" s="4" customFormat="1" ht="26.35" customHeight="1" x14ac:dyDescent="0.45">
      <c r="A13" s="41" t="s">
        <v>18</v>
      </c>
      <c r="B13" s="39"/>
      <c r="C13" s="20">
        <v>3722.55</v>
      </c>
      <c r="D13" s="38" t="s">
        <v>14</v>
      </c>
      <c r="E13" s="39"/>
      <c r="F13" s="39"/>
      <c r="G13" s="39"/>
      <c r="H13" s="39"/>
      <c r="I13" s="39"/>
      <c r="J13" s="39"/>
      <c r="K13" s="39"/>
    </row>
    <row r="14" spans="1:11" s="4" customFormat="1" ht="26.35" customHeight="1" x14ac:dyDescent="0.45">
      <c r="A14" s="41" t="s">
        <v>15</v>
      </c>
      <c r="B14" s="39"/>
      <c r="C14" s="19">
        <f>ROUNDDOWN(C13*C11,2)</f>
        <v>8934.1200000000008</v>
      </c>
      <c r="D14" s="38" t="s">
        <v>14</v>
      </c>
      <c r="E14" s="39"/>
      <c r="F14" s="39"/>
      <c r="G14" s="39"/>
      <c r="H14" s="39"/>
      <c r="I14" s="39"/>
      <c r="J14" s="39"/>
      <c r="K14" s="39"/>
    </row>
    <row r="15" spans="1:11" s="4" customFormat="1" ht="26.35" customHeight="1" x14ac:dyDescent="0.45">
      <c r="A15" s="37" t="s">
        <v>42</v>
      </c>
      <c r="B15" s="36"/>
      <c r="C15" s="19">
        <f>ROUNDDOWN(C11*C12*C13,2)</f>
        <v>3573.64</v>
      </c>
      <c r="D15" s="38" t="s">
        <v>14</v>
      </c>
      <c r="E15" s="39"/>
      <c r="F15" s="39"/>
      <c r="G15" s="39"/>
      <c r="H15" s="39"/>
      <c r="I15" s="39"/>
      <c r="J15" s="39"/>
      <c r="K15" s="39"/>
    </row>
    <row r="16" spans="1:11" s="4" customFormat="1" ht="26.35" customHeight="1" x14ac:dyDescent="0.45">
      <c r="A16" s="41" t="s">
        <v>25</v>
      </c>
      <c r="B16" s="39"/>
      <c r="C16" s="29">
        <f>C9/C14/C10</f>
        <v>0.9328842684002453</v>
      </c>
      <c r="D16" s="34" t="str">
        <f>IF(C16&gt;100%,"(注意:比例大於100%，申請容移量可能有誤)","(檢核:數值未超過100%)")</f>
        <v>(檢核:數值未超過100%)</v>
      </c>
      <c r="E16" s="35"/>
      <c r="F16" s="35"/>
      <c r="G16" s="35"/>
      <c r="H16" s="35"/>
      <c r="I16" s="35"/>
      <c r="J16" s="35"/>
      <c r="K16" s="36"/>
    </row>
    <row r="17" spans="1:11" s="4" customFormat="1" ht="23.25" customHeight="1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s="4" customFormat="1" ht="25.5" customHeight="1" x14ac:dyDescent="0.45">
      <c r="A18" s="4" t="s">
        <v>40</v>
      </c>
    </row>
    <row r="19" spans="1:11" s="6" customFormat="1" ht="43.5" customHeight="1" x14ac:dyDescent="0.45">
      <c r="A19" s="7" t="s">
        <v>5</v>
      </c>
      <c r="B19" s="8" t="s">
        <v>2</v>
      </c>
      <c r="C19" s="9" t="s">
        <v>6</v>
      </c>
      <c r="D19" s="9" t="s">
        <v>3</v>
      </c>
      <c r="E19" s="9" t="s">
        <v>7</v>
      </c>
      <c r="F19" s="30" t="s">
        <v>49</v>
      </c>
      <c r="G19" s="10">
        <v>1.2</v>
      </c>
      <c r="H19" s="8" t="s">
        <v>4</v>
      </c>
      <c r="I19" s="9" t="s">
        <v>8</v>
      </c>
      <c r="J19" s="31" t="s">
        <v>48</v>
      </c>
      <c r="K19" s="11" t="s">
        <v>24</v>
      </c>
    </row>
    <row r="20" spans="1:11" s="13" customFormat="1" ht="33.75" customHeight="1" x14ac:dyDescent="0.45">
      <c r="A20" s="14">
        <f>C20*E20/(G20+I20)*K20</f>
        <v>49133864.228643239</v>
      </c>
      <c r="B20" s="8" t="s">
        <v>2</v>
      </c>
      <c r="C20" s="15">
        <f>D7</f>
        <v>280900091</v>
      </c>
      <c r="D20" s="9" t="s">
        <v>3</v>
      </c>
      <c r="E20" s="10">
        <f>C10</f>
        <v>0.3</v>
      </c>
      <c r="F20" s="30" t="s">
        <v>49</v>
      </c>
      <c r="G20" s="10">
        <v>1.2</v>
      </c>
      <c r="H20" s="8" t="s">
        <v>4</v>
      </c>
      <c r="I20" s="10">
        <f>C12</f>
        <v>0.4</v>
      </c>
      <c r="J20" s="31" t="s">
        <v>48</v>
      </c>
      <c r="K20" s="16">
        <f>C16</f>
        <v>0.9328842684002453</v>
      </c>
    </row>
    <row r="21" spans="1:11" s="13" customFormat="1" ht="35.25" customHeight="1" x14ac:dyDescent="0.45">
      <c r="A21" s="57" t="s">
        <v>45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s="2" customFormat="1" ht="19.149999999999999" x14ac:dyDescent="0.55000000000000004">
      <c r="A22" s="5"/>
      <c r="B22"/>
      <c r="C22"/>
      <c r="D22"/>
      <c r="E22"/>
      <c r="F22"/>
      <c r="G22"/>
      <c r="H22"/>
      <c r="I22"/>
      <c r="J22"/>
      <c r="K22"/>
    </row>
    <row r="23" spans="1:11" s="2" customFormat="1" ht="21" x14ac:dyDescent="0.8">
      <c r="A23" s="63" t="s">
        <v>41</v>
      </c>
      <c r="B23" s="48"/>
      <c r="C23" s="48"/>
      <c r="D23" s="61">
        <f>ROUND(A20,0)</f>
        <v>49133864</v>
      </c>
      <c r="E23" s="62"/>
      <c r="F23" s="62"/>
      <c r="G23" s="2" t="s">
        <v>1</v>
      </c>
    </row>
    <row r="24" spans="1:11" s="2" customFormat="1" ht="19.149999999999999" x14ac:dyDescent="0.55000000000000004"/>
    <row r="25" spans="1:11" s="2" customFormat="1" ht="19.149999999999999" x14ac:dyDescent="0.55000000000000004">
      <c r="A25" s="2" t="s">
        <v>46</v>
      </c>
    </row>
    <row r="26" spans="1:11" s="2" customFormat="1" ht="19.149999999999999" x14ac:dyDescent="0.55000000000000004">
      <c r="A26" s="63" t="s">
        <v>47</v>
      </c>
      <c r="B26" s="48"/>
    </row>
    <row r="27" spans="1:11" s="2" customFormat="1" ht="19.149999999999999" x14ac:dyDescent="0.55000000000000004"/>
    <row r="28" spans="1:11" s="2" customFormat="1" ht="24.75" customHeight="1" x14ac:dyDescent="0.55000000000000004">
      <c r="E28" s="53" t="s">
        <v>11</v>
      </c>
      <c r="F28" s="54"/>
      <c r="G28" s="55"/>
      <c r="H28" s="56"/>
      <c r="I28" s="56"/>
      <c r="J28" s="4" t="s">
        <v>12</v>
      </c>
      <c r="K28" s="4"/>
    </row>
    <row r="29" spans="1:11" s="2" customFormat="1" ht="24.75" customHeight="1" x14ac:dyDescent="0.55000000000000004">
      <c r="E29" s="53" t="s">
        <v>9</v>
      </c>
      <c r="F29" s="54"/>
      <c r="G29" s="55"/>
      <c r="H29" s="56"/>
      <c r="I29" s="56"/>
      <c r="J29" s="4"/>
      <c r="K29" s="4"/>
    </row>
    <row r="30" spans="1:11" s="2" customFormat="1" ht="24.75" customHeight="1" x14ac:dyDescent="0.55000000000000004">
      <c r="E30" s="52" t="s">
        <v>10</v>
      </c>
      <c r="F30" s="52"/>
      <c r="G30" s="72" t="s">
        <v>52</v>
      </c>
      <c r="H30" s="73"/>
      <c r="I30" s="73"/>
      <c r="J30" s="73"/>
      <c r="K30" s="73"/>
    </row>
    <row r="31" spans="1:11" s="2" customFormat="1" ht="36" customHeight="1" x14ac:dyDescent="0.55000000000000004">
      <c r="E31" s="4"/>
      <c r="F31" s="4"/>
      <c r="G31" s="73"/>
      <c r="H31" s="73"/>
      <c r="I31" s="73"/>
      <c r="J31" s="73"/>
      <c r="K31" s="73"/>
    </row>
    <row r="32" spans="1:11" s="2" customFormat="1" ht="24.75" customHeight="1" x14ac:dyDescent="0.55000000000000004"/>
    <row r="33" spans="1:15" s="2" customFormat="1" ht="24.75" customHeight="1" x14ac:dyDescent="0.55000000000000004">
      <c r="E33" s="53" t="s">
        <v>13</v>
      </c>
      <c r="F33" s="53"/>
      <c r="G33" s="55"/>
      <c r="H33" s="55"/>
      <c r="I33" s="55"/>
      <c r="J33" s="4" t="s">
        <v>12</v>
      </c>
      <c r="K33" s="4"/>
    </row>
    <row r="34" spans="1:15" s="2" customFormat="1" ht="24.75" customHeight="1" x14ac:dyDescent="0.55000000000000004">
      <c r="E34" s="53" t="s">
        <v>9</v>
      </c>
      <c r="F34" s="53"/>
      <c r="G34" s="55"/>
      <c r="H34" s="55"/>
      <c r="I34" s="55"/>
      <c r="J34" s="4"/>
      <c r="K34" s="4"/>
    </row>
    <row r="35" spans="1:15" s="2" customFormat="1" ht="24.75" customHeight="1" x14ac:dyDescent="0.55000000000000004">
      <c r="E35" s="52" t="s">
        <v>10</v>
      </c>
      <c r="F35" s="52"/>
      <c r="G35" s="72"/>
      <c r="H35" s="73"/>
      <c r="I35" s="73"/>
      <c r="J35" s="73"/>
      <c r="K35" s="73"/>
    </row>
    <row r="36" spans="1:15" s="2" customFormat="1" ht="34.15" customHeight="1" x14ac:dyDescent="0.55000000000000004">
      <c r="E36" s="4"/>
      <c r="F36" s="4"/>
      <c r="G36" s="73"/>
      <c r="H36" s="73"/>
      <c r="I36" s="73"/>
      <c r="J36" s="73"/>
      <c r="K36" s="73"/>
    </row>
    <row r="37" spans="1:15" s="2" customFormat="1" ht="19.149999999999999" x14ac:dyDescent="0.55000000000000004"/>
    <row r="38" spans="1:15" s="2" customFormat="1" ht="19.149999999999999" x14ac:dyDescent="0.55000000000000004">
      <c r="C38" s="47" t="s">
        <v>26</v>
      </c>
      <c r="D38" s="48"/>
      <c r="E38" s="23"/>
      <c r="F38" s="22" t="s">
        <v>27</v>
      </c>
      <c r="G38" s="23"/>
      <c r="H38" s="22" t="s">
        <v>28</v>
      </c>
      <c r="I38" s="23"/>
      <c r="J38" s="12" t="s">
        <v>29</v>
      </c>
    </row>
    <row r="39" spans="1:15" s="2" customFormat="1" ht="19.149999999999999" x14ac:dyDescent="0.55000000000000004">
      <c r="C39" s="21"/>
      <c r="D39"/>
      <c r="E39" s="22"/>
      <c r="F39" s="22"/>
      <c r="G39" s="22"/>
      <c r="H39" s="22"/>
      <c r="I39" s="22"/>
      <c r="J39" s="12"/>
    </row>
    <row r="40" spans="1:15" s="2" customFormat="1" ht="19.149999999999999" x14ac:dyDescent="0.55000000000000004">
      <c r="C40" s="21"/>
      <c r="D40"/>
      <c r="E40" s="22"/>
      <c r="F40" s="22"/>
      <c r="G40" s="22"/>
      <c r="H40" s="22"/>
      <c r="I40" s="22"/>
      <c r="J40" s="12"/>
    </row>
    <row r="41" spans="1:15" s="2" customFormat="1" ht="19.149999999999999" x14ac:dyDescent="0.55000000000000004">
      <c r="C41" s="21"/>
      <c r="D41"/>
      <c r="E41" s="22"/>
      <c r="F41" s="22"/>
      <c r="G41" s="22"/>
      <c r="H41" s="22"/>
      <c r="I41" s="22"/>
      <c r="J41" s="12"/>
    </row>
    <row r="42" spans="1:15" s="2" customFormat="1" ht="30.4" customHeight="1" x14ac:dyDescent="0.55000000000000004">
      <c r="A42" s="66" t="s">
        <v>50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8"/>
      <c r="M42" s="68"/>
      <c r="N42" s="68"/>
      <c r="O42" s="68"/>
    </row>
    <row r="43" spans="1:15" s="2" customFormat="1" ht="19.149999999999999" x14ac:dyDescent="0.55000000000000004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8"/>
      <c r="M43" s="68"/>
      <c r="N43" s="68"/>
      <c r="O43" s="68"/>
    </row>
    <row r="44" spans="1:15" s="2" customFormat="1" ht="19.149999999999999" x14ac:dyDescent="0.5500000000000000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8"/>
      <c r="M44" s="68"/>
      <c r="N44" s="68"/>
      <c r="O44" s="68"/>
    </row>
    <row r="45" spans="1:15" s="2" customFormat="1" ht="44.65" customHeight="1" x14ac:dyDescent="0.55000000000000004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8"/>
      <c r="M45" s="68"/>
      <c r="N45" s="68"/>
      <c r="O45" s="68"/>
    </row>
    <row r="46" spans="1:15" s="2" customFormat="1" ht="19.149999999999999" x14ac:dyDescent="0.55000000000000004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8"/>
      <c r="M46" s="68"/>
      <c r="N46" s="68"/>
      <c r="O46" s="68"/>
    </row>
    <row r="47" spans="1:15" s="2" customFormat="1" ht="19.149999999999999" x14ac:dyDescent="0.55000000000000004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8"/>
      <c r="M47" s="68"/>
      <c r="N47" s="68"/>
      <c r="O47" s="68"/>
    </row>
    <row r="48" spans="1:15" s="2" customFormat="1" ht="19.149999999999999" x14ac:dyDescent="0.55000000000000004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8"/>
      <c r="M48" s="68"/>
      <c r="N48" s="68"/>
      <c r="O48" s="68"/>
    </row>
    <row r="49" spans="1:15" s="2" customFormat="1" ht="15.75" customHeight="1" x14ac:dyDescent="0.55000000000000004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68"/>
      <c r="N49" s="68"/>
      <c r="O49" s="68"/>
    </row>
    <row r="50" spans="1:15" s="2" customFormat="1" ht="19.149999999999999" x14ac:dyDescent="0.55000000000000004">
      <c r="A50" s="2" t="s">
        <v>30</v>
      </c>
      <c r="J50" s="4"/>
      <c r="K50" s="4"/>
      <c r="L50" s="4"/>
      <c r="M50" s="4"/>
      <c r="N50" s="4"/>
      <c r="O50" s="4"/>
    </row>
    <row r="51" spans="1:15" s="2" customFormat="1" ht="19.149999999999999" x14ac:dyDescent="0.55000000000000004">
      <c r="A51" s="2" t="s">
        <v>31</v>
      </c>
      <c r="J51" s="4"/>
      <c r="K51" s="4"/>
      <c r="L51" s="4"/>
      <c r="M51" s="4"/>
      <c r="N51" s="4"/>
      <c r="O51" s="4"/>
    </row>
    <row r="52" spans="1:15" s="2" customFormat="1" ht="19.149999999999999" x14ac:dyDescent="0.55000000000000004">
      <c r="J52" s="4"/>
      <c r="K52" s="4"/>
      <c r="L52" s="4"/>
      <c r="M52" s="4"/>
      <c r="N52" s="4"/>
      <c r="O52" s="4"/>
    </row>
    <row r="53" spans="1:15" ht="19.149999999999999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4"/>
      <c r="K53" s="4"/>
      <c r="L53" s="4"/>
      <c r="M53" s="4"/>
      <c r="N53" s="4"/>
      <c r="O53" s="4"/>
    </row>
    <row r="54" spans="1:15" ht="19.149999999999999" x14ac:dyDescent="0.45">
      <c r="A54" s="24"/>
      <c r="J54" s="4"/>
      <c r="K54" s="4"/>
      <c r="L54" s="4"/>
      <c r="M54" s="4"/>
      <c r="N54" s="4"/>
      <c r="O54" s="4"/>
    </row>
    <row r="55" spans="1:15" s="2" customFormat="1" ht="19.149999999999999" x14ac:dyDescent="0.55000000000000004">
      <c r="A55" s="2" t="s">
        <v>32</v>
      </c>
      <c r="I55" s="1"/>
      <c r="J55" s="4"/>
      <c r="K55" s="4"/>
      <c r="L55" s="4"/>
      <c r="M55" s="4"/>
      <c r="N55" s="4"/>
      <c r="O55" s="4"/>
    </row>
    <row r="56" spans="1:15" s="2" customFormat="1" ht="19.149999999999999" x14ac:dyDescent="0.55000000000000004">
      <c r="A56" s="2" t="s">
        <v>33</v>
      </c>
      <c r="J56" s="4"/>
      <c r="K56" s="4"/>
      <c r="L56" s="4"/>
      <c r="M56" s="4"/>
      <c r="N56" s="4"/>
      <c r="O56" s="4"/>
    </row>
    <row r="57" spans="1:15" s="2" customFormat="1" ht="19.149999999999999" x14ac:dyDescent="0.55000000000000004">
      <c r="A57" s="2" t="s">
        <v>34</v>
      </c>
      <c r="J57" s="6"/>
      <c r="K57" s="6"/>
      <c r="L57" s="6"/>
      <c r="M57" s="6"/>
      <c r="N57" s="6"/>
      <c r="O57" s="6"/>
    </row>
    <row r="58" spans="1:15" s="2" customFormat="1" ht="19.149999999999999" x14ac:dyDescent="0.55000000000000004">
      <c r="A58" s="2" t="s">
        <v>35</v>
      </c>
      <c r="J58" s="13"/>
      <c r="K58" s="13"/>
      <c r="L58" s="13"/>
      <c r="M58" s="13"/>
      <c r="N58" s="13"/>
      <c r="O58" s="13"/>
    </row>
    <row r="59" spans="1:15" s="2" customFormat="1" ht="19.149999999999999" x14ac:dyDescent="0.55000000000000004">
      <c r="A59" s="2" t="s">
        <v>36</v>
      </c>
      <c r="J59" s="13"/>
      <c r="K59" s="13"/>
      <c r="L59" s="13"/>
      <c r="M59" s="13"/>
      <c r="N59" s="13"/>
      <c r="O59" s="13"/>
    </row>
    <row r="60" spans="1:15" s="2" customFormat="1" ht="19.149999999999999" x14ac:dyDescent="0.55000000000000004">
      <c r="J60" s="13"/>
      <c r="K60" s="13"/>
      <c r="L60" s="13"/>
      <c r="M60" s="13"/>
      <c r="N60" s="13"/>
      <c r="O60" s="13"/>
    </row>
    <row r="61" spans="1:15" s="2" customFormat="1" ht="19.149999999999999" x14ac:dyDescent="0.55000000000000004">
      <c r="J61" s="13"/>
      <c r="K61" s="13"/>
      <c r="L61" s="13"/>
      <c r="M61" s="13"/>
      <c r="N61" s="13"/>
      <c r="O61" s="13"/>
    </row>
    <row r="62" spans="1:15" s="2" customFormat="1" ht="19.149999999999999" x14ac:dyDescent="0.55000000000000004">
      <c r="J62" s="13"/>
      <c r="K62" s="13"/>
      <c r="L62" s="13"/>
      <c r="M62" s="13"/>
      <c r="N62" s="13"/>
      <c r="O62" s="13"/>
    </row>
    <row r="63" spans="1:15" s="2" customFormat="1" ht="19.149999999999999" x14ac:dyDescent="0.55000000000000004"/>
  </sheetData>
  <sheetProtection algorithmName="SHA-512" hashValue="HOCDG1YtQXQbvwPtMX3H9Ksr34jdyzkFrteNzwN8RNKIcdJHBu2MxiHaDbiiU00aFFt4GL2q5p9YjPu+Cw3wdg==" saltValue="N2rEcOXq2qtfwoDzG4Q1+w==" spinCount="100000" sheet="1" objects="1" scenarios="1" insertRows="0" deleteRows="0"/>
  <protectedRanges>
    <protectedRange sqref="C6" name="範圍10"/>
    <protectedRange sqref="C13" name="範圍1"/>
    <protectedRange sqref="C12" name="範圍2"/>
    <protectedRange sqref="C11" name="範圍3"/>
    <protectedRange sqref="C10" name="範圍4"/>
    <protectedRange sqref="C9" name="範圍5"/>
    <protectedRange sqref="C8" name="範圍6"/>
    <protectedRange sqref="D7" name="範圍7"/>
    <protectedRange sqref="C3" name="範圍8"/>
    <protectedRange sqref="A37:XFD38 A32:XFD36 A28:XFD31" name="範圍9"/>
  </protectedRanges>
  <mergeCells count="47">
    <mergeCell ref="A42:K49"/>
    <mergeCell ref="A1:K1"/>
    <mergeCell ref="A21:K21"/>
    <mergeCell ref="C3:K3"/>
    <mergeCell ref="E34:F34"/>
    <mergeCell ref="G34:I34"/>
    <mergeCell ref="D23:F23"/>
    <mergeCell ref="A23:C23"/>
    <mergeCell ref="A26:B26"/>
    <mergeCell ref="A6:B6"/>
    <mergeCell ref="A3:B3"/>
    <mergeCell ref="A11:B11"/>
    <mergeCell ref="A12:B12"/>
    <mergeCell ref="A13:B13"/>
    <mergeCell ref="C11:K11"/>
    <mergeCell ref="C12:K12"/>
    <mergeCell ref="D13:K13"/>
    <mergeCell ref="D7:H7"/>
    <mergeCell ref="A14:B14"/>
    <mergeCell ref="C38:D38"/>
    <mergeCell ref="D10:K10"/>
    <mergeCell ref="E35:F35"/>
    <mergeCell ref="G35:K36"/>
    <mergeCell ref="E29:F29"/>
    <mergeCell ref="E30:F30"/>
    <mergeCell ref="G28:I28"/>
    <mergeCell ref="G29:I29"/>
    <mergeCell ref="G30:K31"/>
    <mergeCell ref="E33:F33"/>
    <mergeCell ref="G33:I33"/>
    <mergeCell ref="E28:F28"/>
    <mergeCell ref="A2:K2"/>
    <mergeCell ref="D16:K16"/>
    <mergeCell ref="A15:B15"/>
    <mergeCell ref="D15:K15"/>
    <mergeCell ref="D9:E9"/>
    <mergeCell ref="F9:K9"/>
    <mergeCell ref="A8:B8"/>
    <mergeCell ref="I7:K7"/>
    <mergeCell ref="A10:B10"/>
    <mergeCell ref="A16:B16"/>
    <mergeCell ref="A9:B9"/>
    <mergeCell ref="D8:K8"/>
    <mergeCell ref="A5:K5"/>
    <mergeCell ref="C6:K6"/>
    <mergeCell ref="D14:K14"/>
    <mergeCell ref="A7:B7"/>
  </mergeCells>
  <phoneticPr fontId="2" type="noConversion"/>
  <conditionalFormatting sqref="D10:K10">
    <cfRule type="expression" dxfId="2" priority="3">
      <formula>$C$10&gt;$C$12</formula>
    </cfRule>
  </conditionalFormatting>
  <conditionalFormatting sqref="F9:K9">
    <cfRule type="expression" dxfId="1" priority="2">
      <formula>$C$8+$C$9&gt;$C$15</formula>
    </cfRule>
  </conditionalFormatting>
  <conditionalFormatting sqref="D16:K16">
    <cfRule type="expression" dxfId="0" priority="1">
      <formula>$C$16&gt;100%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Width="0" fitToHeight="0" orientation="portrait" r:id="rId1"/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JENFU</dc:creator>
  <cp:lastModifiedBy>lojenfu</cp:lastModifiedBy>
  <cp:lastPrinted>2022-12-26T01:06:21Z</cp:lastPrinted>
  <dcterms:created xsi:type="dcterms:W3CDTF">2015-06-05T18:19:34Z</dcterms:created>
  <dcterms:modified xsi:type="dcterms:W3CDTF">2022-12-26T01:09:13Z</dcterms:modified>
</cp:coreProperties>
</file>